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ОПиУ" sheetId="2" state="visible" r:id="rId2"/>
    <sheet xmlns:r="http://schemas.openxmlformats.org/officeDocument/2006/relationships" name="ДДС" sheetId="3" state="visible" r:id="rId3"/>
    <sheet xmlns:r="http://schemas.openxmlformats.org/officeDocument/2006/relationships" name="Баланс" sheetId="4" state="visible" r:id="rId4"/>
    <sheet xmlns:r="http://schemas.openxmlformats.org/officeDocument/2006/relationships" name="Проверки" sheetId="5" state="visible" r:id="rId5"/>
    <sheet xmlns:r="http://schemas.openxmlformats.org/officeDocument/2006/relationships" name="Справочник стате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&quot;−&quot;#,##0;&quot;–&quot;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1C1C1C"/>
      <sz val="15"/>
    </font>
    <font>
      <name val="Arial"/>
      <color rgb="00666666"/>
      <sz val="10"/>
    </font>
    <font>
      <name val="Arial"/>
      <b val="1"/>
      <color rgb="001C1C1C"/>
      <sz val="11"/>
    </font>
    <font>
      <name val="Arial"/>
      <color rgb="001C1C1C"/>
      <sz val="11"/>
    </font>
    <font>
      <name val="Arial"/>
      <color rgb="001B4FD8"/>
      <sz val="11"/>
      <u val="single"/>
    </font>
    <font>
      <name val="Arial"/>
      <b val="1"/>
      <color rgb="001C1C1C"/>
      <sz val="10"/>
    </font>
    <font>
      <name val="Arial"/>
      <i val="1"/>
      <color rgb="00666666"/>
      <sz val="10"/>
    </font>
    <font>
      <name val="Arial"/>
      <b val="1"/>
      <color rgb="001C1C1C"/>
      <sz val="13"/>
    </font>
  </fonts>
  <fills count="8">
    <fill>
      <patternFill/>
    </fill>
    <fill>
      <patternFill patternType="gray125"/>
    </fill>
    <fill>
      <patternFill patternType="solid">
        <fgColor rgb="00FFD600"/>
      </patternFill>
    </fill>
    <fill>
      <patternFill patternType="solid">
        <fgColor rgb="00FFF7CC"/>
      </patternFill>
    </fill>
    <fill>
      <patternFill patternType="solid">
        <fgColor rgb="00F2F1ED"/>
      </patternFill>
    </fill>
    <fill>
      <patternFill patternType="solid">
        <fgColor rgb="00FFE680"/>
      </patternFill>
    </fill>
    <fill>
      <patternFill patternType="solid">
        <fgColor rgb="00F7F7F5"/>
      </patternFill>
    </fill>
    <fill>
      <patternFill patternType="solid">
        <fgColor rgb="00FAFAF8"/>
      </patternFill>
    </fill>
  </fills>
  <borders count="3">
    <border>
      <left/>
      <right/>
      <top/>
      <bottom/>
      <diagonal/>
    </border>
    <border>
      <left style="thin">
        <color rgb="00E2E2E2"/>
      </left>
      <right style="thin">
        <color rgb="00E2E2E2"/>
      </right>
      <top style="thin">
        <color rgb="00E2E2E2"/>
      </top>
      <bottom style="thin">
        <color rgb="00E2E2E2"/>
      </bottom>
    </border>
    <border>
      <left style="thin">
        <color rgb="00E2E2E2"/>
      </left>
      <right style="thin">
        <color rgb="00E2E2E2"/>
      </right>
      <top style="medium">
        <color rgb="001C1C1C"/>
      </top>
      <bottom style="thin">
        <color rgb="00E2E2E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vertical="center"/>
    </xf>
    <xf numFmtId="164" fontId="4" fillId="3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3" fillId="4" borderId="1" applyAlignment="1" pivotButton="0" quotePrefix="0" xfId="0">
      <alignment vertical="center"/>
    </xf>
    <xf numFmtId="164" fontId="3" fillId="4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3" fillId="5" borderId="2" applyAlignment="1" pivotButton="0" quotePrefix="0" xfId="0">
      <alignment vertical="center"/>
    </xf>
    <xf numFmtId="164" fontId="3" fillId="5" borderId="2" applyAlignment="1" pivotButton="0" quotePrefix="0" xfId="0">
      <alignment horizontal="right" vertical="center"/>
    </xf>
    <xf numFmtId="164" fontId="0" fillId="6" borderId="1" applyAlignment="1" pivotButton="0" quotePrefix="0" xfId="0">
      <alignment horizontal="right" vertical="center"/>
    </xf>
    <xf numFmtId="164" fontId="0" fillId="6" borderId="2" applyAlignment="1" pivotButton="0" quotePrefix="0" xfId="0">
      <alignment horizontal="right" vertical="center"/>
    </xf>
    <xf numFmtId="165" fontId="0" fillId="6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top" wrapText="1"/>
    </xf>
    <xf numFmtId="0" fontId="7" fillId="0" borderId="1" pivotButton="0" quotePrefix="0" xfId="0"/>
    <xf numFmtId="0" fontId="3" fillId="7" borderId="1" applyAlignment="1" pivotButton="0" quotePrefix="0" xfId="0">
      <alignment vertical="center"/>
    </xf>
    <xf numFmtId="164" fontId="0" fillId="7" borderId="1" applyAlignment="1" pivotButton="0" quotePrefix="0" xfId="0">
      <alignment horizontal="right" vertical="center"/>
    </xf>
    <xf numFmtId="0" fontId="0" fillId="0" borderId="1" pivotButton="0" quotePrefix="0" xfId="0"/>
    <xf numFmtId="164" fontId="3" fillId="0" borderId="1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b val="1"/>
        <color rgb="0012703A"/>
      </font>
      <fill>
        <patternFill patternType="solid">
          <fgColor rgb="00D9F2E1"/>
        </patternFill>
      </fill>
    </dxf>
    <dxf>
      <font>
        <name val="Arial"/>
        <b val="1"/>
        <color rgb="00B3141B"/>
      </font>
      <fill>
        <patternFill patternType="solid">
          <fgColor rgb="00FBD5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uroagentov.ru/blog/formy-upravlencheskoy-otchetnosti.html?utm_source=shablon-xlsx&amp;utm_medium=file&amp;utm_campaign=formy-upravlencheskoy-otchetnosti" TargetMode="External" Id="rId1"/><Relationship Type="http://schemas.openxmlformats.org/officeDocument/2006/relationships/hyperlink" Target="https://buroagentov.ru/upravlencheskaya-otchetnost.html?utm_source=shablon-xlsx&amp;utm_medium=file&amp;utm_campaign=formy-upravlencheskoy-otchetnosti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8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Шаблон управленческой отчётности: ОПиУ, ДДС, баланс и проверки</t>
        </is>
      </c>
    </row>
    <row r="2">
      <c r="A2" s="2" t="inlineStr">
        <is>
          <t>Пример заполнен демо-данными ООО «Ромашка» за сентябрь 2026 года, тыс. ₽. Цифры условные — замените их своими.</t>
        </is>
      </c>
    </row>
    <row r="3">
      <c r="A3" s="3" t="n"/>
    </row>
    <row r="4">
      <c r="A4" s="4" t="inlineStr">
        <is>
          <t>Что внутри</t>
        </is>
      </c>
    </row>
    <row r="5">
      <c r="A5" s="5" t="inlineStr">
        <is>
          <t>•  ОПиУ — доходы и расходы за месяц по направлениям, без НДС. Отвечает на вопрос «заработали ли мы и на чём».</t>
        </is>
      </c>
    </row>
    <row r="6">
      <c r="A6" s="5" t="inlineStr">
        <is>
          <t>•  ДДС — движение денег за месяц по факту, с НДС. Отвечает на вопрос «откуда пришли и куда ушли деньги».</t>
        </is>
      </c>
    </row>
    <row r="7">
      <c r="A7" s="5" t="inlineStr">
        <is>
          <t>•  Баланс — активы и пассивы на начало и конец месяца. Отвечает на вопрос «чем владеем и кому должны».</t>
        </is>
      </c>
    </row>
    <row r="8">
      <c r="A8" s="5" t="inlineStr">
        <is>
          <t>•  Проверки — равенства, по которым формы сверяются, и мост «почему прибыль не равна деньгам».</t>
        </is>
      </c>
    </row>
    <row r="9">
      <c r="A9" s="5" t="inlineStr">
        <is>
          <t>•  Справочник статей — что относить в каждую статью и где взять цифру в 1С.</t>
        </is>
      </c>
    </row>
    <row r="10">
      <c r="A10" s="3" t="n"/>
    </row>
    <row r="11">
      <c r="A11" s="4" t="inlineStr">
        <is>
          <t>Как заполнить</t>
        </is>
      </c>
    </row>
    <row r="12">
      <c r="A12" s="5" t="inlineStr">
        <is>
          <t>1.  Жёлтые ячейки — ввод. Белые и серые считаются формулами, их не трогайте.</t>
        </is>
      </c>
    </row>
    <row r="13">
      <c r="A13" s="5" t="inlineStr">
        <is>
          <t>2.  Начните со справочника статей: замените статьи на свои. 20–40 статей хватает большинству компаний.</t>
        </is>
      </c>
    </row>
    <row r="14">
      <c r="A14" s="5" t="inlineStr">
        <is>
          <t>3.  Внесите баланс на начало месяца (колонка «на 31.08.2026» на листе «Баланс»).</t>
        </is>
      </c>
    </row>
    <row r="15">
      <c r="A15" s="5" t="inlineStr">
        <is>
          <t>4.  Внесите обороты месяца: в ОПиУ — по дате отгрузки и начисления, в ДДС — по датам оплат.</t>
        </is>
      </c>
    </row>
    <row r="16">
      <c r="A16" s="5" t="inlineStr">
        <is>
          <t>5.  Внесите баланс на конец месяца и откройте лист «Проверки»: все строки должны быть зелёными.</t>
        </is>
      </c>
    </row>
    <row r="17">
      <c r="A17" s="3" t="n"/>
    </row>
    <row r="18">
      <c r="A18" s="4" t="inlineStr">
        <is>
          <t>Если проверка красная</t>
        </is>
      </c>
    </row>
    <row r="19">
      <c r="A19" s="5" t="inlineStr">
        <is>
          <t>•  Актив не равен пассиву — в балансе пропущена строка или неверен остаток.</t>
        </is>
      </c>
    </row>
    <row r="20">
      <c r="A20" s="5" t="inlineStr">
        <is>
          <t>•  Деньги в ДДС не равны деньгам в балансе — пропущен платёж, перевод между своими счетами учтён как расход или не совпал остаток на начало.</t>
        </is>
      </c>
    </row>
    <row r="21">
      <c r="A21" s="5" t="inlineStr">
        <is>
          <t>•  Прирост нераспределённой прибыли не равен чистой прибыли минус дивиденды — операция попала в баланс мимо ОПиУ или дивиденды не внесены в ДДС.</t>
        </is>
      </c>
    </row>
    <row r="22">
      <c r="A22" s="3" t="n"/>
    </row>
    <row r="23">
      <c r="A23" s="5" t="inlineStr">
        <is>
          <t>Статья с разбором трёх форм и этим примером:</t>
        </is>
      </c>
    </row>
    <row r="24">
      <c r="A24" s="6" t="inlineStr">
        <is>
          <t>https://buroagentov.ru/blog/formy-upravlencheskoy-otchetnosti.html</t>
        </is>
      </c>
    </row>
    <row r="25">
      <c r="A25" s="5" t="inlineStr">
        <is>
          <t>Нужно, чтобы ОПиУ, ДДС и баланс собирались из 1С сами, с расшифровкой любой цифры до документа:</t>
        </is>
      </c>
    </row>
    <row r="26">
      <c r="A26" s="6" t="inlineStr">
        <is>
          <t>https://buroagentov.ru/upravlencheskaya-otchetnost.html</t>
        </is>
      </c>
    </row>
    <row r="27">
      <c r="A27" s="3" t="n"/>
    </row>
    <row r="28">
      <c r="A28" s="2" t="inlineStr">
        <is>
          <t>Бюро агентов · buroagentov.ru · шаблон можно свободно использовать и менять под свою компанию.</t>
        </is>
      </c>
    </row>
  </sheetData>
  <hyperlinks>
    <hyperlink xmlns:r="http://schemas.openxmlformats.org/officeDocument/2006/relationships" ref="A24" r:id="rId1"/>
    <hyperlink xmlns:r="http://schemas.openxmlformats.org/officeDocument/2006/relationships" ref="A26" r:id="rId2"/>
  </hyperlink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4" customWidth="1" min="2" max="2"/>
    <col width="14" customWidth="1" min="3" max="3"/>
    <col width="14" customWidth="1" min="4" max="4"/>
  </cols>
  <sheetData>
    <row r="1" ht="24" customHeight="1">
      <c r="A1" s="7" t="inlineStr">
        <is>
          <t>ОПиУ — отчёт о прибылях и убытках</t>
        </is>
      </c>
    </row>
    <row r="2">
      <c r="A2" s="8" t="inlineStr">
        <is>
          <t>ООО «Ромашка» (демо), сентябрь 2026, тыс. ₽, без НДС. Выручка — по дате отгрузки, расходы — по месяцу, к которому относятся.</t>
        </is>
      </c>
    </row>
    <row r="4" ht="30" customHeight="1">
      <c r="A4" s="9" t="inlineStr">
        <is>
          <t>Статья</t>
        </is>
      </c>
      <c r="B4" s="10" t="inlineStr">
        <is>
          <t>Розница</t>
        </is>
      </c>
      <c r="C4" s="10" t="inlineStr">
        <is>
          <t>Сервис</t>
        </is>
      </c>
      <c r="D4" s="10" t="inlineStr">
        <is>
          <t>Итого</t>
        </is>
      </c>
    </row>
    <row r="5">
      <c r="A5" s="11" t="inlineStr">
        <is>
          <t>Выручка</t>
        </is>
      </c>
      <c r="B5" s="12" t="n">
        <v>15400</v>
      </c>
      <c r="C5" s="12" t="n">
        <v>8700</v>
      </c>
      <c r="D5" s="13">
        <f>B5+C5</f>
        <v>24100</v>
      </c>
    </row>
    <row r="6">
      <c r="A6" s="11" t="inlineStr">
        <is>
          <t>Себестоимость продаж</t>
        </is>
      </c>
      <c r="B6" s="12" t="n">
        <v>10320</v>
      </c>
      <c r="C6" s="12" t="n">
        <v>3480</v>
      </c>
      <c r="D6" s="13">
        <f>B6+C6</f>
        <v>13800</v>
      </c>
    </row>
    <row r="7">
      <c r="A7" s="14" t="inlineStr">
        <is>
          <t>Валовая прибыль</t>
        </is>
      </c>
      <c r="B7" s="15">
        <f>B5-B6</f>
        <v>5080</v>
      </c>
      <c r="C7" s="15">
        <f>C5-C6</f>
        <v>5220</v>
      </c>
      <c r="D7" s="15">
        <f>D5-D6</f>
        <v>10300</v>
      </c>
    </row>
    <row r="8">
      <c r="A8" s="11" t="inlineStr">
        <is>
          <t>Валовая маржа, %</t>
        </is>
      </c>
      <c r="B8" s="16">
        <f>IF(B5=0,"",B7/B5)</f>
        <v>0.32987012987013</v>
      </c>
      <c r="C8" s="16">
        <f>IF(C5=0,"",C7/C5)</f>
        <v>0.6</v>
      </c>
      <c r="D8" s="16">
        <f>IF(D5=0,"",D7/D5)</f>
        <v>0.427385892116183</v>
      </c>
    </row>
    <row r="9">
      <c r="A9" s="11" t="inlineStr">
        <is>
          <t>ФОТ с взносами</t>
        </is>
      </c>
      <c r="B9" s="12" t="n">
        <v>2150</v>
      </c>
      <c r="C9" s="12" t="n">
        <v>2610</v>
      </c>
      <c r="D9" s="13">
        <f>B9+C9</f>
        <v>4760</v>
      </c>
    </row>
    <row r="10">
      <c r="A10" s="11" t="inlineStr">
        <is>
          <t>Аренда и офис</t>
        </is>
      </c>
      <c r="B10" s="12" t="n">
        <v>410</v>
      </c>
      <c r="C10" s="12" t="n">
        <v>190</v>
      </c>
      <c r="D10" s="13">
        <f>B10+C10</f>
        <v>600</v>
      </c>
    </row>
    <row r="11">
      <c r="A11" s="11" t="inlineStr">
        <is>
          <t>Маркетинг</t>
        </is>
      </c>
      <c r="B11" s="12" t="n">
        <v>640</v>
      </c>
      <c r="C11" s="12" t="n">
        <v>210</v>
      </c>
      <c r="D11" s="13">
        <f>B11+C11</f>
        <v>850</v>
      </c>
    </row>
    <row r="12">
      <c r="A12" s="11" t="inlineStr">
        <is>
          <t>Прочие операционные расходы</t>
        </is>
      </c>
      <c r="B12" s="12" t="n">
        <v>0</v>
      </c>
      <c r="C12" s="12" t="n">
        <v>0</v>
      </c>
      <c r="D12" s="13">
        <f>B12+C12</f>
        <v>0</v>
      </c>
    </row>
    <row r="13">
      <c r="A13" s="14" t="inlineStr">
        <is>
          <t>Операционные расходы, итого</t>
        </is>
      </c>
      <c r="B13" s="15">
        <f>SUM(B9:B12)</f>
        <v>3200</v>
      </c>
      <c r="C13" s="15">
        <f>SUM(C9:C12)</f>
        <v>3010</v>
      </c>
      <c r="D13" s="15">
        <f>SUM(D9:D12)</f>
        <v>6210</v>
      </c>
    </row>
    <row r="14">
      <c r="A14" s="17" t="inlineStr">
        <is>
          <t>EBITDA (прибыль до амортизации)</t>
        </is>
      </c>
      <c r="B14" s="18">
        <f>B7-B13</f>
        <v>1880</v>
      </c>
      <c r="C14" s="18">
        <f>C7-C13</f>
        <v>2210</v>
      </c>
      <c r="D14" s="18">
        <f>D7-D13</f>
        <v>4090</v>
      </c>
    </row>
    <row r="15">
      <c r="A15" s="11" t="inlineStr">
        <is>
          <t>Рентабельность по EBITDA, %</t>
        </is>
      </c>
      <c r="B15" s="16">
        <f>IF(B5=0,"",B14/B5)</f>
        <v>0.122077922077922</v>
      </c>
      <c r="C15" s="16">
        <f>IF(C5=0,"",C14/C5)</f>
        <v>0.254022988505747</v>
      </c>
      <c r="D15" s="16">
        <f>IF(D5=0,"",D14/D5)</f>
        <v>0.169709543568465</v>
      </c>
    </row>
    <row r="16">
      <c r="A16" s="11" t="inlineStr">
        <is>
          <t>Амортизация</t>
        </is>
      </c>
      <c r="B16" s="19" t="n"/>
      <c r="C16" s="19" t="n"/>
      <c r="D16" s="12" t="n">
        <v>180</v>
      </c>
    </row>
    <row r="17">
      <c r="A17" s="11" t="inlineStr">
        <is>
          <t>Проценты по кредитам</t>
        </is>
      </c>
      <c r="B17" s="19" t="n"/>
      <c r="C17" s="19" t="n"/>
      <c r="D17" s="12" t="n">
        <v>110</v>
      </c>
    </row>
    <row r="18">
      <c r="A18" s="11" t="inlineStr">
        <is>
          <t>Прочие доходы (+) и расходы (−)</t>
        </is>
      </c>
      <c r="B18" s="19" t="n"/>
      <c r="C18" s="19" t="n"/>
      <c r="D18" s="12" t="n">
        <v>0</v>
      </c>
    </row>
    <row r="19">
      <c r="A19" s="14" t="inlineStr">
        <is>
          <t>Прибыль до налога</t>
        </is>
      </c>
      <c r="B19" s="19" t="n"/>
      <c r="C19" s="19" t="n"/>
      <c r="D19" s="15">
        <f>D14-D16-D17+D18</f>
        <v>3800</v>
      </c>
    </row>
    <row r="20">
      <c r="A20" s="11" t="inlineStr">
        <is>
          <t>Налог на прибыль</t>
        </is>
      </c>
      <c r="B20" s="19" t="n"/>
      <c r="C20" s="19" t="n"/>
      <c r="D20" s="12" t="n">
        <v>950</v>
      </c>
    </row>
    <row r="21">
      <c r="A21" s="17" t="inlineStr">
        <is>
          <t>Чистая прибыль</t>
        </is>
      </c>
      <c r="B21" s="20" t="n"/>
      <c r="C21" s="20" t="n"/>
      <c r="D21" s="18">
        <f>D19-D20</f>
        <v>2850</v>
      </c>
    </row>
    <row r="22">
      <c r="A22" s="11" t="inlineStr">
        <is>
          <t>Чистая рентабельность, %</t>
        </is>
      </c>
      <c r="B22" s="21" t="n"/>
      <c r="C22" s="21" t="n"/>
      <c r="D22" s="16">
        <f>IF(D5=0,"",D21/D5)</f>
        <v>0.118257261410788</v>
      </c>
    </row>
    <row r="24" ht="44" customHeight="1">
      <c r="A24" s="22" t="inlineStr">
        <is>
          <t>Общие расходы офиса распределены по доле выручки (64 % и 36 %). Амортизацию, проценты и налог на направления не делим: ими управляет собственник, а не руководитель направления. Налог в примере — 25 % для общей системы; на УСН внесите свой налог.</t>
        </is>
      </c>
    </row>
  </sheetData>
  <mergeCells count="1">
    <mergeCell ref="A24:D24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46" customWidth="1" min="3" max="3"/>
  </cols>
  <sheetData>
    <row r="1" ht="24" customHeight="1">
      <c r="A1" s="7" t="inlineStr">
        <is>
          <t>ДДС — движение денежных средств</t>
        </is>
      </c>
    </row>
    <row r="2">
      <c r="A2" s="8" t="inlineStr">
        <is>
          <t>ООО «Ромашка» (демо), сентябрь 2026, тыс. ₽, с НДС. Поступления — плюсом, платежи — минусом.</t>
        </is>
      </c>
    </row>
    <row r="4" ht="30" customHeight="1">
      <c r="A4" s="9" t="inlineStr">
        <is>
          <t>Статья</t>
        </is>
      </c>
      <c r="B4" s="10" t="inlineStr">
        <is>
          <t>Сентябрь 2026</t>
        </is>
      </c>
      <c r="C4" s="9" t="inlineStr">
        <is>
          <t>Комментарий</t>
        </is>
      </c>
    </row>
    <row r="5">
      <c r="A5" s="14" t="inlineStr">
        <is>
          <t>Остаток на начало месяца</t>
        </is>
      </c>
      <c r="B5" s="15" t="n">
        <v>2960</v>
      </c>
      <c r="C5" s="23" t="inlineStr">
        <is>
          <t>равен деньгам в балансе на 31.08</t>
        </is>
      </c>
    </row>
    <row r="6">
      <c r="A6" s="24" t="inlineStr">
        <is>
          <t>Операционная деятельность</t>
        </is>
      </c>
      <c r="B6" s="25" t="n"/>
      <c r="C6" s="26" t="n"/>
    </row>
    <row r="7">
      <c r="A7" s="11" t="inlineStr">
        <is>
          <t>Поступления от покупателей</t>
        </is>
      </c>
      <c r="B7" s="12" t="n">
        <v>28120</v>
      </c>
      <c r="C7" s="23" t="inlineStr">
        <is>
          <t>выручка с НДС минус рост дебиторки</t>
        </is>
      </c>
    </row>
    <row r="8">
      <c r="A8" s="11" t="inlineStr">
        <is>
          <t>Прочие поступления</t>
        </is>
      </c>
      <c r="B8" s="12" t="n">
        <v>0</v>
      </c>
      <c r="C8" s="26" t="n"/>
    </row>
    <row r="9">
      <c r="A9" s="11" t="inlineStr">
        <is>
          <t>Оплата поставщикам товаров</t>
        </is>
      </c>
      <c r="B9" s="12" t="n">
        <v>-18133</v>
      </c>
      <c r="C9" s="26" t="n"/>
    </row>
    <row r="10">
      <c r="A10" s="11" t="inlineStr">
        <is>
          <t>Зарплата и взносы</t>
        </is>
      </c>
      <c r="B10" s="12" t="n">
        <v>-4650</v>
      </c>
      <c r="C10" s="26" t="n"/>
    </row>
    <row r="11">
      <c r="A11" s="11" t="inlineStr">
        <is>
          <t>Аренда и офис</t>
        </is>
      </c>
      <c r="B11" s="12" t="n">
        <v>-704</v>
      </c>
      <c r="C11" s="26" t="n"/>
    </row>
    <row r="12">
      <c r="A12" s="11" t="inlineStr">
        <is>
          <t>Маркетинг</t>
        </is>
      </c>
      <c r="B12" s="12" t="n">
        <v>-1021</v>
      </c>
      <c r="C12" s="26" t="n"/>
    </row>
    <row r="13">
      <c r="A13" s="11" t="inlineStr">
        <is>
          <t>Налоги</t>
        </is>
      </c>
      <c r="B13" s="12" t="n">
        <v>-1600</v>
      </c>
      <c r="C13" s="26" t="n"/>
    </row>
    <row r="14">
      <c r="A14" s="11" t="inlineStr">
        <is>
          <t>Проценты по кредитам</t>
        </is>
      </c>
      <c r="B14" s="12" t="n">
        <v>-110</v>
      </c>
      <c r="C14" s="26" t="n"/>
    </row>
    <row r="15">
      <c r="A15" s="11" t="inlineStr">
        <is>
          <t>Прочие платежи</t>
        </is>
      </c>
      <c r="B15" s="12" t="n">
        <v>0</v>
      </c>
      <c r="C15" s="26" t="n"/>
    </row>
    <row r="16">
      <c r="A16" s="14" t="inlineStr">
        <is>
          <t>Операционный поток</t>
        </is>
      </c>
      <c r="B16" s="15">
        <f>SUM(B7:B15)</f>
        <v>1902</v>
      </c>
      <c r="C16" s="26" t="n"/>
    </row>
    <row r="17">
      <c r="A17" s="24" t="inlineStr">
        <is>
          <t>Инвестиционная деятельность</t>
        </is>
      </c>
      <c r="B17" s="25" t="n"/>
      <c r="C17" s="26" t="n"/>
    </row>
    <row r="18">
      <c r="A18" s="11" t="inlineStr">
        <is>
          <t>Покупка оборудования и других активов</t>
        </is>
      </c>
      <c r="B18" s="12" t="n">
        <v>-450</v>
      </c>
      <c r="C18" s="26" t="n"/>
    </row>
    <row r="19">
      <c r="A19" s="11" t="inlineStr">
        <is>
          <t>Продажа активов</t>
        </is>
      </c>
      <c r="B19" s="12" t="n">
        <v>0</v>
      </c>
      <c r="C19" s="26" t="n"/>
    </row>
    <row r="20">
      <c r="A20" s="14" t="inlineStr">
        <is>
          <t>Инвестиционный поток</t>
        </is>
      </c>
      <c r="B20" s="15">
        <f>SUM(B18:B19)</f>
        <v>-450</v>
      </c>
      <c r="C20" s="26" t="n"/>
    </row>
    <row r="21">
      <c r="A21" s="24" t="inlineStr">
        <is>
          <t>Финансовая деятельность</t>
        </is>
      </c>
      <c r="B21" s="25" t="n"/>
      <c r="C21" s="26" t="n"/>
    </row>
    <row r="22">
      <c r="A22" s="11" t="inlineStr">
        <is>
          <t>Получение кредитов и займов</t>
        </is>
      </c>
      <c r="B22" s="12" t="n">
        <v>0</v>
      </c>
      <c r="C22" s="26" t="n"/>
    </row>
    <row r="23">
      <c r="A23" s="11" t="inlineStr">
        <is>
          <t>Погашение кредитов и займов</t>
        </is>
      </c>
      <c r="B23" s="12" t="n">
        <v>-1000</v>
      </c>
      <c r="C23" s="26" t="n"/>
    </row>
    <row r="24">
      <c r="A24" s="11" t="inlineStr">
        <is>
          <t>Дивиденды собственникам</t>
        </is>
      </c>
      <c r="B24" s="12" t="n">
        <v>0</v>
      </c>
      <c r="C24" s="26" t="n"/>
    </row>
    <row r="25">
      <c r="A25" s="14" t="inlineStr">
        <is>
          <t>Финансовый поток</t>
        </is>
      </c>
      <c r="B25" s="15">
        <f>SUM(B22:B24)</f>
        <v>-1000</v>
      </c>
      <c r="C25" s="26" t="n"/>
    </row>
    <row r="26">
      <c r="A26" s="14" t="inlineStr">
        <is>
          <t>Изменение остатка за месяц</t>
        </is>
      </c>
      <c r="B26" s="15">
        <f>B16+B20+B25</f>
        <v>452</v>
      </c>
      <c r="C26" s="26" t="n"/>
    </row>
    <row r="27">
      <c r="A27" s="17" t="inlineStr">
        <is>
          <t>Остаток на конец месяца</t>
        </is>
      </c>
      <c r="B27" s="18">
        <f>B5+B26</f>
        <v>3412</v>
      </c>
      <c r="C27" s="23" t="inlineStr">
        <is>
          <t>должен совпасть с деньгами в балансе на 30.09</t>
        </is>
      </c>
    </row>
    <row r="29" ht="30" customHeight="1">
      <c r="A29" s="22" t="inlineStr">
        <is>
          <t>Переводы между своими счетами и кассами в ДДС не показывают: это не поступление и не платёж. Проценты — в операционной деятельности, возврат самого кредита — в финансовой.</t>
        </is>
      </c>
    </row>
  </sheetData>
  <mergeCells count="1">
    <mergeCell ref="A29:C29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4" customWidth="1" min="4" max="4"/>
  </cols>
  <sheetData>
    <row r="1" ht="24" customHeight="1">
      <c r="A1" s="7" t="inlineStr">
        <is>
          <t>Управленческий баланс</t>
        </is>
      </c>
    </row>
    <row r="2">
      <c r="A2" s="8" t="inlineStr">
        <is>
          <t>ООО «Ромашка» (демо), тыс. ₽. Безнадёжную дебиторку и неликвид в управленческом балансе уценивают.</t>
        </is>
      </c>
    </row>
    <row r="4" ht="30" customHeight="1">
      <c r="A4" s="9" t="inlineStr">
        <is>
          <t>Статья</t>
        </is>
      </c>
      <c r="B4" s="10" t="inlineStr">
        <is>
          <t>на 31.08.2026</t>
        </is>
      </c>
      <c r="C4" s="10" t="inlineStr">
        <is>
          <t>на 30.09.2026</t>
        </is>
      </c>
      <c r="D4" s="10" t="inlineStr">
        <is>
          <t>Изменение</t>
        </is>
      </c>
    </row>
    <row r="5">
      <c r="A5" s="24" t="inlineStr">
        <is>
          <t>Активы</t>
        </is>
      </c>
      <c r="B5" s="25" t="n"/>
      <c r="C5" s="25" t="n"/>
      <c r="D5" s="25" t="n"/>
    </row>
    <row r="6">
      <c r="A6" s="11" t="inlineStr">
        <is>
          <t>Основные средства</t>
        </is>
      </c>
      <c r="B6" s="12" t="n">
        <v>6480</v>
      </c>
      <c r="C6" s="12" t="n">
        <v>6750</v>
      </c>
      <c r="D6" s="13">
        <f>C6-B6</f>
        <v>270</v>
      </c>
    </row>
    <row r="7">
      <c r="A7" s="11" t="inlineStr">
        <is>
          <t>Запасы</t>
        </is>
      </c>
      <c r="B7" s="12" t="n">
        <v>18900</v>
      </c>
      <c r="C7" s="12" t="n">
        <v>19400</v>
      </c>
      <c r="D7" s="13">
        <f>C7-B7</f>
        <v>500</v>
      </c>
    </row>
    <row r="8">
      <c r="A8" s="11" t="inlineStr">
        <is>
          <t>Дебиторская задолженность покупателей</t>
        </is>
      </c>
      <c r="B8" s="12" t="n">
        <v>7350</v>
      </c>
      <c r="C8" s="12" t="n">
        <v>8632</v>
      </c>
      <c r="D8" s="13">
        <f>C8-B8</f>
        <v>1282</v>
      </c>
    </row>
    <row r="9">
      <c r="A9" s="11" t="inlineStr">
        <is>
          <t>Прочие активы</t>
        </is>
      </c>
      <c r="B9" s="12" t="n">
        <v>0</v>
      </c>
      <c r="C9" s="12" t="n">
        <v>0</v>
      </c>
      <c r="D9" s="13">
        <f>C9-B9</f>
        <v>0</v>
      </c>
    </row>
    <row r="10">
      <c r="A10" s="11" t="inlineStr">
        <is>
          <t>Деньги на счетах и в кассе</t>
        </is>
      </c>
      <c r="B10" s="12" t="n">
        <v>2960</v>
      </c>
      <c r="C10" s="12" t="n">
        <v>3412</v>
      </c>
      <c r="D10" s="13">
        <f>C10-B10</f>
        <v>452</v>
      </c>
    </row>
    <row r="11">
      <c r="A11" s="17" t="inlineStr">
        <is>
          <t>Итого активы</t>
        </is>
      </c>
      <c r="B11" s="18">
        <f>SUM(B6:B10)</f>
        <v>35690</v>
      </c>
      <c r="C11" s="18">
        <f>SUM(C6:C10)</f>
        <v>38194</v>
      </c>
      <c r="D11" s="18">
        <f>C11-B11</f>
        <v>2504</v>
      </c>
    </row>
    <row r="12">
      <c r="A12" s="24" t="inlineStr">
        <is>
          <t>Пассивы</t>
        </is>
      </c>
      <c r="B12" s="25" t="n"/>
      <c r="C12" s="25" t="n"/>
      <c r="D12" s="25" t="n"/>
    </row>
    <row r="13">
      <c r="A13" s="11" t="inlineStr">
        <is>
          <t>Кредиторская задолженность поставщикам</t>
        </is>
      </c>
      <c r="B13" s="12" t="n">
        <v>9400</v>
      </c>
      <c r="C13" s="12" t="n">
        <v>8713</v>
      </c>
      <c r="D13" s="13">
        <f>C13-B13</f>
        <v>-687</v>
      </c>
    </row>
    <row r="14">
      <c r="A14" s="11" t="inlineStr">
        <is>
          <t>Зарплата и взносы к выплате</t>
        </is>
      </c>
      <c r="B14" s="12" t="n">
        <v>2300</v>
      </c>
      <c r="C14" s="12" t="n">
        <v>2410</v>
      </c>
      <c r="D14" s="13">
        <f>C14-B14</f>
        <v>110</v>
      </c>
    </row>
    <row r="15">
      <c r="A15" s="11" t="inlineStr">
        <is>
          <t>Налоги к уплате</t>
        </is>
      </c>
      <c r="B15" s="12" t="n">
        <v>1650</v>
      </c>
      <c r="C15" s="12" t="n">
        <v>2881</v>
      </c>
      <c r="D15" s="13">
        <f>C15-B15</f>
        <v>1231</v>
      </c>
    </row>
    <row r="16">
      <c r="A16" s="11" t="inlineStr">
        <is>
          <t>Прочие обязательства</t>
        </is>
      </c>
      <c r="B16" s="12" t="n">
        <v>0</v>
      </c>
      <c r="C16" s="12" t="n">
        <v>0</v>
      </c>
      <c r="D16" s="13">
        <f>C16-B16</f>
        <v>0</v>
      </c>
    </row>
    <row r="17">
      <c r="A17" s="11" t="inlineStr">
        <is>
          <t>Кредиты и займы</t>
        </is>
      </c>
      <c r="B17" s="12" t="n">
        <v>9000</v>
      </c>
      <c r="C17" s="12" t="n">
        <v>8000</v>
      </c>
      <c r="D17" s="13">
        <f>C17-B17</f>
        <v>-1000</v>
      </c>
    </row>
    <row r="18">
      <c r="A18" s="14" t="inlineStr">
        <is>
          <t>Обязательства, итого</t>
        </is>
      </c>
      <c r="B18" s="15">
        <f>SUM(B13:B17)</f>
        <v>22350</v>
      </c>
      <c r="C18" s="15">
        <f>SUM(C13:C17)</f>
        <v>22004</v>
      </c>
      <c r="D18" s="15">
        <f>C18-B18</f>
        <v>-346</v>
      </c>
    </row>
    <row r="19">
      <c r="A19" s="11" t="inlineStr">
        <is>
          <t>Уставный капитал</t>
        </is>
      </c>
      <c r="B19" s="12" t="n">
        <v>10</v>
      </c>
      <c r="C19" s="12" t="n">
        <v>10</v>
      </c>
      <c r="D19" s="13">
        <f>C19-B19</f>
        <v>0</v>
      </c>
    </row>
    <row r="20">
      <c r="A20" s="11" t="inlineStr">
        <is>
          <t>Нераспределённая прибыль</t>
        </is>
      </c>
      <c r="B20" s="12" t="n">
        <v>13330</v>
      </c>
      <c r="C20" s="12" t="n">
        <v>16180</v>
      </c>
      <c r="D20" s="13">
        <f>C20-B20</f>
        <v>2850</v>
      </c>
    </row>
    <row r="21">
      <c r="A21" s="14" t="inlineStr">
        <is>
          <t>Собственный капитал, итого</t>
        </is>
      </c>
      <c r="B21" s="15">
        <f>B19+B20</f>
        <v>13340</v>
      </c>
      <c r="C21" s="15">
        <f>C19+C20</f>
        <v>16190</v>
      </c>
      <c r="D21" s="15">
        <f>C21-B21</f>
        <v>2850</v>
      </c>
    </row>
    <row r="22">
      <c r="A22" s="17" t="inlineStr">
        <is>
          <t>Итого пассивы</t>
        </is>
      </c>
      <c r="B22" s="18">
        <f>B18+B21</f>
        <v>35690</v>
      </c>
      <c r="C22" s="18">
        <f>C18+C21</f>
        <v>38194</v>
      </c>
      <c r="D22" s="18">
        <f>C22-B22</f>
        <v>2504</v>
      </c>
    </row>
    <row r="24" ht="30" customHeight="1">
      <c r="A24" s="22" t="inlineStr">
        <is>
          <t>Деньги на 30.09 должны совпасть с остатком в ДДС, прирост нераспределённой прибыли — с чистой прибылью из ОПиУ минус дивиденды. Проверка — на листе «Проверки».</t>
        </is>
      </c>
    </row>
  </sheetData>
  <mergeCells count="1">
    <mergeCell ref="A24:D24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2" customWidth="1" min="1" max="1"/>
    <col width="15" customWidth="1" min="2" max="2"/>
    <col width="18" customWidth="1" min="3" max="3"/>
    <col width="13" customWidth="1" min="4" max="4"/>
    <col width="18" customWidth="1" min="5" max="5"/>
  </cols>
  <sheetData>
    <row r="1" ht="24" customHeight="1">
      <c r="A1" s="7" t="inlineStr">
        <is>
          <t>Проверки: формы должны сходиться</t>
        </is>
      </c>
    </row>
    <row r="2">
      <c r="A2" s="8" t="inlineStr">
        <is>
          <t>Если в столбце «Итог» красное — в отчётности ошибка. Найдите её до того, как показывать отчёт.</t>
        </is>
      </c>
    </row>
    <row r="4" ht="30" customHeight="1">
      <c r="A4" s="9" t="inlineStr">
        <is>
          <t>Проверка</t>
        </is>
      </c>
      <c r="B4" s="10" t="inlineStr">
        <is>
          <t>Слева</t>
        </is>
      </c>
      <c r="C4" s="10" t="inlineStr">
        <is>
          <t>Справа</t>
        </is>
      </c>
      <c r="D4" s="10" t="inlineStr">
        <is>
          <t>Разница</t>
        </is>
      </c>
      <c r="E4" s="9" t="inlineStr">
        <is>
          <t>Итог</t>
        </is>
      </c>
    </row>
    <row r="5">
      <c r="A5" s="11" t="inlineStr">
        <is>
          <t>Актив = пассив на конец месяца</t>
        </is>
      </c>
      <c r="B5" s="13">
        <f>Баланс!C11</f>
        <v>38194</v>
      </c>
      <c r="C5" s="13">
        <f>Баланс!C22</f>
        <v>38194</v>
      </c>
      <c r="D5" s="13">
        <f>B5-C5</f>
        <v>0</v>
      </c>
      <c r="E5" s="27" t="str">
        <f>IF(ABS(D5)&lt;0.5,"✓ сходится","✗ ищите ошибку")</f>
        <v>✓ сходится</v>
      </c>
    </row>
    <row r="6">
      <c r="A6" s="11" t="inlineStr">
        <is>
          <t>Актив = пассив на начало месяца</t>
        </is>
      </c>
      <c r="B6" s="13">
        <f>Баланс!B11</f>
        <v>35690</v>
      </c>
      <c r="C6" s="13">
        <f>Баланс!B22</f>
        <v>35690</v>
      </c>
      <c r="D6" s="13">
        <f>B6-C6</f>
        <v>0</v>
      </c>
      <c r="E6" s="27" t="str">
        <f>IF(ABS(D6)&lt;0.5,"✓ сходится","✗ ищите ошибку")</f>
        <v>✓ сходится</v>
      </c>
    </row>
    <row r="7">
      <c r="A7" s="11" t="inlineStr">
        <is>
          <t>Остаток в ДДС на конец = деньги в балансе на конец</t>
        </is>
      </c>
      <c r="B7" s="13">
        <f>ДДС!B27</f>
        <v>3412</v>
      </c>
      <c r="C7" s="13">
        <f>Баланс!C10</f>
        <v>3412</v>
      </c>
      <c r="D7" s="13">
        <f>B7-C7</f>
        <v>0</v>
      </c>
      <c r="E7" s="27" t="str">
        <f>IF(ABS(D7)&lt;0.5,"✓ сходится","✗ ищите ошибку")</f>
        <v>✓ сходится</v>
      </c>
    </row>
    <row r="8">
      <c r="A8" s="11" t="inlineStr">
        <is>
          <t>Остаток в ДДС на начало = деньги в балансе на начало</t>
        </is>
      </c>
      <c r="B8" s="13">
        <f>ДДС!B5</f>
        <v>2960</v>
      </c>
      <c r="C8" s="13">
        <f>Баланс!B10</f>
        <v>2960</v>
      </c>
      <c r="D8" s="13">
        <f>B8-C8</f>
        <v>0</v>
      </c>
      <c r="E8" s="27" t="str">
        <f>IF(ABS(D8)&lt;0.5,"✓ сходится","✗ ищите ошибку")</f>
        <v>✓ сходится</v>
      </c>
    </row>
    <row r="9">
      <c r="A9" s="11" t="inlineStr">
        <is>
          <t>Прирост нераспределённой прибыли = чистая прибыль − дивиденды</t>
        </is>
      </c>
      <c r="B9" s="13">
        <f>Баланс!C20-Баланс!B20</f>
        <v>2850</v>
      </c>
      <c r="C9" s="13">
        <f>ОПиУ!D21+ДДС!B24</f>
        <v>2850</v>
      </c>
      <c r="D9" s="13">
        <f>B9-C9</f>
        <v>0</v>
      </c>
      <c r="E9" s="27" t="str">
        <f>IF(ABS(D9)&lt;0.5,"✓ сходится","✗ ищите ошибку")</f>
        <v>✓ сходится</v>
      </c>
    </row>
    <row r="12">
      <c r="A12" s="28" t="inlineStr">
        <is>
          <t>Мост: почему прибыль не равна деньгам</t>
        </is>
      </c>
    </row>
    <row r="13" ht="30" customHeight="1">
      <c r="A13" s="9" t="inlineStr">
        <is>
          <t>Шаг</t>
        </is>
      </c>
      <c r="B13" s="10" t="inlineStr">
        <is>
          <t>Сумма</t>
        </is>
      </c>
      <c r="C13" s="9" t="inlineStr">
        <is>
          <t>Откуда</t>
        </is>
      </c>
    </row>
    <row r="14">
      <c r="A14" s="14" t="inlineStr">
        <is>
          <t>Чистая прибыль</t>
        </is>
      </c>
      <c r="B14" s="15">
        <f>ОПиУ!D21</f>
        <v>2850</v>
      </c>
      <c r="C14" s="23" t="inlineStr">
        <is>
          <t>ОПиУ</t>
        </is>
      </c>
    </row>
    <row r="15">
      <c r="A15" s="11" t="inlineStr">
        <is>
          <t>+ Амортизация: расход есть, оплаты нет</t>
        </is>
      </c>
      <c r="B15" s="13">
        <f>ОПиУ!D16</f>
        <v>180</v>
      </c>
      <c r="C15" s="23" t="inlineStr">
        <is>
          <t>ОПиУ</t>
        </is>
      </c>
    </row>
    <row r="16">
      <c r="A16" s="11" t="inlineStr">
        <is>
          <t>− Рост дебиторской задолженности: отгрузили больше, чем получили</t>
        </is>
      </c>
      <c r="B16" s="13">
        <f>-(Баланс!C8-Баланс!B8)</f>
        <v>-1282</v>
      </c>
      <c r="C16" s="23" t="inlineStr">
        <is>
          <t>Баланс</t>
        </is>
      </c>
    </row>
    <row r="17">
      <c r="A17" s="11" t="inlineStr">
        <is>
          <t>− Рост запасов: купили больше, чем продали</t>
        </is>
      </c>
      <c r="B17" s="13">
        <f>-(Баланс!C7-Баланс!B7)</f>
        <v>-500</v>
      </c>
      <c r="C17" s="23" t="inlineStr">
        <is>
          <t>Баланс</t>
        </is>
      </c>
    </row>
    <row r="18">
      <c r="A18" s="11" t="inlineStr">
        <is>
          <t>− Рост прочих активов</t>
        </is>
      </c>
      <c r="B18" s="13">
        <f>-(Баланс!C9-Баланс!B9)</f>
        <v>0</v>
      </c>
      <c r="C18" s="23" t="inlineStr">
        <is>
          <t>Баланс</t>
        </is>
      </c>
    </row>
    <row r="19">
      <c r="A19" s="11" t="inlineStr">
        <is>
          <t>+ Рост долга поставщикам (минус — погасили долг)</t>
        </is>
      </c>
      <c r="B19" s="13">
        <f>Баланс!C13-Баланс!B13</f>
        <v>-687</v>
      </c>
      <c r="C19" s="23" t="inlineStr">
        <is>
          <t>Баланс</t>
        </is>
      </c>
    </row>
    <row r="20">
      <c r="A20" s="11" t="inlineStr">
        <is>
          <t>+ Рост долгов по зарплате и налогам</t>
        </is>
      </c>
      <c r="B20" s="13">
        <f>(Баланс!C14-Баланс!B14)+(Баланс!C15-Баланс!B15)</f>
        <v>1341</v>
      </c>
      <c r="C20" s="23" t="inlineStr">
        <is>
          <t>Баланс</t>
        </is>
      </c>
    </row>
    <row r="21">
      <c r="A21" s="11" t="inlineStr">
        <is>
          <t>+ Рост прочих обязательств</t>
        </is>
      </c>
      <c r="B21" s="13">
        <f>Баланс!C16-Баланс!B16</f>
        <v>0</v>
      </c>
      <c r="C21" s="23" t="inlineStr">
        <is>
          <t>Баланс</t>
        </is>
      </c>
    </row>
    <row r="22">
      <c r="A22" s="11" t="inlineStr">
        <is>
          <t>− Покупка основных средств: рост ОС плюс амортизация</t>
        </is>
      </c>
      <c r="B22" s="13">
        <f>-(Баланс!C6-Баланс!B6+ОПиУ!D16)</f>
        <v>-450</v>
      </c>
      <c r="C22" s="23" t="inlineStr">
        <is>
          <t>Баланс и ОПиУ</t>
        </is>
      </c>
    </row>
    <row r="23">
      <c r="A23" s="11" t="inlineStr">
        <is>
          <t>+ Получено кредитов минус погашено</t>
        </is>
      </c>
      <c r="B23" s="13">
        <f>Баланс!C17-Баланс!B17</f>
        <v>-1000</v>
      </c>
      <c r="C23" s="23" t="inlineStr">
        <is>
          <t>Баланс</t>
        </is>
      </c>
    </row>
    <row r="24">
      <c r="A24" s="11" t="inlineStr">
        <is>
          <t>− Дивиденды</t>
        </is>
      </c>
      <c r="B24" s="13">
        <f>ДДС!B24</f>
        <v>0</v>
      </c>
      <c r="C24" s="23" t="inlineStr">
        <is>
          <t>ДДС</t>
        </is>
      </c>
    </row>
    <row r="25">
      <c r="A25" s="17" t="inlineStr">
        <is>
          <t>Изменение денег за месяц по расчёту</t>
        </is>
      </c>
      <c r="B25" s="18">
        <f>SUM(B14:B24)</f>
        <v>452</v>
      </c>
      <c r="C25" s="23" t="inlineStr"/>
    </row>
    <row r="26">
      <c r="A26" s="14" t="inlineStr">
        <is>
          <t>Изменение денег по ДДС</t>
        </is>
      </c>
      <c r="B26" s="15">
        <f>ДДС!B26</f>
        <v>452</v>
      </c>
      <c r="C26" s="23" t="inlineStr">
        <is>
          <t>ДДС</t>
        </is>
      </c>
    </row>
    <row r="27">
      <c r="A27" s="11" t="inlineStr">
        <is>
          <t>Итог моста</t>
        </is>
      </c>
      <c r="B27" s="13">
        <f>B25-B26</f>
        <v>0</v>
      </c>
      <c r="C27" s="29" t="str">
        <f>IF(ABS(B27)&lt;0.5,"✓ сходится","✗ ищите ошибку")</f>
        <v>✓ сходится</v>
      </c>
    </row>
    <row r="29" ht="30" customHeight="1">
      <c r="A29" s="22" t="inlineStr">
        <is>
          <t>Мост сходится, когда сходятся проверки выше. Его смысл — показать, где осела прибыль: в долгах покупателей, на складе, в оборудовании или в погашенных кредитах.</t>
        </is>
      </c>
    </row>
  </sheetData>
  <mergeCells count="1">
    <mergeCell ref="A29:E29"/>
  </mergeCells>
  <conditionalFormatting sqref="E5:E9">
    <cfRule type="expression" priority="1" dxfId="0">
      <formula>ABS($D5)&lt;0.5</formula>
    </cfRule>
    <cfRule type="expression" priority="2" dxfId="1">
      <formula>ABS($D5)&gt;=0.5</formula>
    </cfRule>
  </conditionalFormatting>
  <conditionalFormatting sqref="C27">
    <cfRule type="expression" priority="3" dxfId="0">
      <formula>ABS($B27)&lt;0.5</formula>
    </cfRule>
    <cfRule type="expression" priority="4" dxfId="1">
      <formula>ABS($B27)&gt;=0.5</formula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" customWidth="1" min="2" max="2"/>
    <col width="20" customWidth="1" min="3" max="3"/>
    <col width="52" customWidth="1" min="4" max="4"/>
    <col width="48" customWidth="1" min="5" max="5"/>
  </cols>
  <sheetData>
    <row r="1" ht="24" customHeight="1">
      <c r="A1" s="7" t="inlineStr">
        <is>
          <t>Справочник статей</t>
        </is>
      </c>
    </row>
    <row r="2">
      <c r="A2" s="8" t="inlineStr">
        <is>
          <t>Что относить в статью и где взять цифру в 1С (план счетов по РСБУ). Замените статьи на свои, но не дробите без нужды.</t>
        </is>
      </c>
    </row>
    <row r="4" ht="30" customHeight="1">
      <c r="A4" s="9" t="inlineStr">
        <is>
          <t>Статья</t>
        </is>
      </c>
      <c r="B4" s="9" t="inlineStr">
        <is>
          <t>Форма</t>
        </is>
      </c>
      <c r="C4" s="9" t="inlineStr">
        <is>
          <t>Раздел</t>
        </is>
      </c>
      <c r="D4" s="9" t="inlineStr">
        <is>
          <t>Что относить</t>
        </is>
      </c>
      <c r="E4" s="9" t="inlineStr">
        <is>
          <t>Где взять в 1С</t>
        </is>
      </c>
    </row>
    <row r="5">
      <c r="A5" s="30" t="inlineStr">
        <is>
          <t>Выручка</t>
        </is>
      </c>
      <c r="B5" s="31" t="inlineStr">
        <is>
          <t>ОПиУ</t>
        </is>
      </c>
      <c r="C5" s="31" t="inlineStr">
        <is>
          <t>Доходы</t>
        </is>
      </c>
      <c r="D5" s="31" t="inlineStr">
        <is>
          <t>Отгрузки и оказанные услуги без НДС, по дате отгрузки</t>
        </is>
      </c>
      <c r="E5" s="31" t="inlineStr">
        <is>
          <t>Обороты по счёту 90.01 или отчёт о продажах</t>
        </is>
      </c>
    </row>
    <row r="6">
      <c r="A6" s="30" t="inlineStr">
        <is>
          <t>Себестоимость продаж</t>
        </is>
      </c>
      <c r="B6" s="31" t="inlineStr">
        <is>
          <t>ОПиУ</t>
        </is>
      </c>
      <c r="C6" s="31" t="inlineStr">
        <is>
          <t>Прямые расходы</t>
        </is>
      </c>
      <c r="D6" s="31" t="inlineStr">
        <is>
          <t>Стоимость проданных товаров и материалов</t>
        </is>
      </c>
      <c r="E6" s="31" t="inlineStr">
        <is>
          <t>Обороты по счёту 90.02</t>
        </is>
      </c>
    </row>
    <row r="7">
      <c r="A7" s="30" t="inlineStr">
        <is>
          <t>ФОТ с взносами</t>
        </is>
      </c>
      <c r="B7" s="31" t="inlineStr">
        <is>
          <t>ОПиУ</t>
        </is>
      </c>
      <c r="C7" s="31" t="inlineStr">
        <is>
          <t>Операционные расходы</t>
        </is>
      </c>
      <c r="D7" s="31" t="inlineStr">
        <is>
          <t>Начисленная за месяц зарплата и страховые взносы</t>
        </is>
      </c>
      <c r="E7" s="31" t="inlineStr">
        <is>
          <t>Начисления по счетам 70 и 69 на счета затрат 20, 26, 44</t>
        </is>
      </c>
    </row>
    <row r="8">
      <c r="A8" s="30" t="inlineStr">
        <is>
          <t>Аренда и офис</t>
        </is>
      </c>
      <c r="B8" s="31" t="inlineStr">
        <is>
          <t>ОПиУ</t>
        </is>
      </c>
      <c r="C8" s="31" t="inlineStr">
        <is>
          <t>Операционные расходы</t>
        </is>
      </c>
      <c r="D8" s="31" t="inlineStr">
        <is>
          <t>Аренда, коммунальные услуги, связь, уборка, охрана, хозтовары</t>
        </is>
      </c>
      <c r="E8" s="31" t="inlineStr">
        <is>
          <t>Счета 26 и 44 в разрезе статей затрат</t>
        </is>
      </c>
    </row>
    <row r="9">
      <c r="A9" s="30" t="inlineStr">
        <is>
          <t>Маркетинг</t>
        </is>
      </c>
      <c r="B9" s="31" t="inlineStr">
        <is>
          <t>ОПиУ</t>
        </is>
      </c>
      <c r="C9" s="31" t="inlineStr">
        <is>
          <t>Операционные расходы</t>
        </is>
      </c>
      <c r="D9" s="31" t="inlineStr">
        <is>
          <t>Реклама, продвижение, выставки</t>
        </is>
      </c>
      <c r="E9" s="31" t="inlineStr">
        <is>
          <t>Счёт 44 в разрезе статей затрат</t>
        </is>
      </c>
    </row>
    <row r="10">
      <c r="A10" s="30" t="inlineStr">
        <is>
          <t>Амортизация</t>
        </is>
      </c>
      <c r="B10" s="31" t="inlineStr">
        <is>
          <t>ОПиУ</t>
        </is>
      </c>
      <c r="C10" s="31" t="inlineStr">
        <is>
          <t>Ниже EBITDA</t>
        </is>
      </c>
      <c r="D10" s="31" t="inlineStr">
        <is>
          <t>Начисленная амортизация основных средств</t>
        </is>
      </c>
      <c r="E10" s="31" t="inlineStr">
        <is>
          <t>Обороты по кредиту счёта 02</t>
        </is>
      </c>
    </row>
    <row r="11">
      <c r="A11" s="30" t="inlineStr">
        <is>
          <t>Проценты по кредитам</t>
        </is>
      </c>
      <c r="B11" s="31" t="inlineStr">
        <is>
          <t>ОПиУ</t>
        </is>
      </c>
      <c r="C11" s="31" t="inlineStr">
        <is>
          <t>Ниже EBITDA</t>
        </is>
      </c>
      <c r="D11" s="31" t="inlineStr">
        <is>
          <t>Начисленные проценты по кредитам и займам</t>
        </is>
      </c>
      <c r="E11" s="31" t="inlineStr">
        <is>
          <t>Счёт 91.02, статья «Проценты к уплате»</t>
        </is>
      </c>
    </row>
    <row r="12">
      <c r="A12" s="30" t="inlineStr">
        <is>
          <t>Налог на прибыль</t>
        </is>
      </c>
      <c r="B12" s="31" t="inlineStr">
        <is>
          <t>ОПиУ</t>
        </is>
      </c>
      <c r="C12" s="31" t="inlineStr">
        <is>
          <t>Ниже EBITDA</t>
        </is>
      </c>
      <c r="D12" s="31" t="inlineStr">
        <is>
          <t>Начисленный налог за период</t>
        </is>
      </c>
      <c r="E12" s="31" t="inlineStr">
        <is>
          <t>Начисления по счёту 68, субсчёт налога на прибыль</t>
        </is>
      </c>
    </row>
    <row r="13">
      <c r="A13" s="30" t="inlineStr">
        <is>
          <t>Поступления от покупателей</t>
        </is>
      </c>
      <c r="B13" s="31" t="inlineStr">
        <is>
          <t>ДДС</t>
        </is>
      </c>
      <c r="C13" s="31" t="inlineStr">
        <is>
          <t>Операционная</t>
        </is>
      </c>
      <c r="D13" s="31" t="inlineStr">
        <is>
          <t>Оплаты покупателей с НДС, включая авансы</t>
        </is>
      </c>
      <c r="E13" s="31" t="inlineStr">
        <is>
          <t>Счета 50 и 51, статья движения денежных средств</t>
        </is>
      </c>
    </row>
    <row r="14">
      <c r="A14" s="30" t="inlineStr">
        <is>
          <t>Оплата поставщикам товаров</t>
        </is>
      </c>
      <c r="B14" s="31" t="inlineStr">
        <is>
          <t>ДДС</t>
        </is>
      </c>
      <c r="C14" s="31" t="inlineStr">
        <is>
          <t>Операционная</t>
        </is>
      </c>
      <c r="D14" s="31" t="inlineStr">
        <is>
          <t>Платежи за товары и материалы, включая авансы</t>
        </is>
      </c>
      <c r="E14" s="31" t="inlineStr">
        <is>
          <t>Счёт 51, статья движения денежных средств</t>
        </is>
      </c>
    </row>
    <row r="15">
      <c r="A15" s="30" t="inlineStr">
        <is>
          <t>Зарплата и взносы</t>
        </is>
      </c>
      <c r="B15" s="31" t="inlineStr">
        <is>
          <t>ДДС</t>
        </is>
      </c>
      <c r="C15" s="31" t="inlineStr">
        <is>
          <t>Операционная</t>
        </is>
      </c>
      <c r="D15" s="31" t="inlineStr">
        <is>
          <t>Выплаты зарплаты, НДФЛ и страховые взносы</t>
        </is>
      </c>
      <c r="E15" s="31" t="inlineStr">
        <is>
          <t>Счёт 51, статьи по зарплате и взносам</t>
        </is>
      </c>
    </row>
    <row r="16">
      <c r="A16" s="30" t="inlineStr">
        <is>
          <t>Налоги</t>
        </is>
      </c>
      <c r="B16" s="31" t="inlineStr">
        <is>
          <t>ДДС</t>
        </is>
      </c>
      <c r="C16" s="31" t="inlineStr">
        <is>
          <t>Операционная</t>
        </is>
      </c>
      <c r="D16" s="31" t="inlineStr">
        <is>
          <t>НДС, налог на прибыль и другие налоги</t>
        </is>
      </c>
      <c r="E16" s="31" t="inlineStr">
        <is>
          <t>Счёт 51, статья «Налоги»</t>
        </is>
      </c>
    </row>
    <row r="17">
      <c r="A17" s="30" t="inlineStr">
        <is>
          <t>Покупка оборудования</t>
        </is>
      </c>
      <c r="B17" s="31" t="inlineStr">
        <is>
          <t>ДДС</t>
        </is>
      </c>
      <c r="C17" s="31" t="inlineStr">
        <is>
          <t>Инвестиционная</t>
        </is>
      </c>
      <c r="D17" s="31" t="inlineStr">
        <is>
          <t>Оплата основных средств</t>
        </is>
      </c>
      <c r="E17" s="31" t="inlineStr">
        <is>
          <t>Счёт 51, статья движения денежных средств</t>
        </is>
      </c>
    </row>
    <row r="18">
      <c r="A18" s="30" t="inlineStr">
        <is>
          <t>Погашение кредитов и займов</t>
        </is>
      </c>
      <c r="B18" s="31" t="inlineStr">
        <is>
          <t>ДДС</t>
        </is>
      </c>
      <c r="C18" s="31" t="inlineStr">
        <is>
          <t>Финансовая</t>
        </is>
      </c>
      <c r="D18" s="31" t="inlineStr">
        <is>
          <t>Возврат самого долга; проценты — в операционной</t>
        </is>
      </c>
      <c r="E18" s="31" t="inlineStr">
        <is>
          <t>Счёт 51 и счета 66, 67</t>
        </is>
      </c>
    </row>
    <row r="19">
      <c r="A19" s="30" t="inlineStr">
        <is>
          <t>Дивиденды</t>
        </is>
      </c>
      <c r="B19" s="31" t="inlineStr">
        <is>
          <t>ДДС</t>
        </is>
      </c>
      <c r="C19" s="31" t="inlineStr">
        <is>
          <t>Финансовая</t>
        </is>
      </c>
      <c r="D19" s="31" t="inlineStr">
        <is>
          <t>Выплаты собственникам</t>
        </is>
      </c>
      <c r="E19" s="31" t="inlineStr">
        <is>
          <t>Счёт 51 и счёт 75.02</t>
        </is>
      </c>
    </row>
    <row r="20">
      <c r="A20" s="30" t="inlineStr">
        <is>
          <t>Деньги</t>
        </is>
      </c>
      <c r="B20" s="31" t="inlineStr">
        <is>
          <t>Баланс</t>
        </is>
      </c>
      <c r="C20" s="31" t="inlineStr">
        <is>
          <t>Активы</t>
        </is>
      </c>
      <c r="D20" s="31" t="inlineStr">
        <is>
          <t>Остатки на расчётных счетах и в кассе</t>
        </is>
      </c>
      <c r="E20" s="31" t="inlineStr">
        <is>
          <t>Сальдо счетов 50, 51, 52</t>
        </is>
      </c>
    </row>
    <row r="21">
      <c r="A21" s="30" t="inlineStr">
        <is>
          <t>Дебиторская задолженность</t>
        </is>
      </c>
      <c r="B21" s="31" t="inlineStr">
        <is>
          <t>Баланс</t>
        </is>
      </c>
      <c r="C21" s="31" t="inlineStr">
        <is>
          <t>Активы</t>
        </is>
      </c>
      <c r="D21" s="31" t="inlineStr">
        <is>
          <t>Долги покупателей без безнадёжных</t>
        </is>
      </c>
      <c r="E21" s="31" t="inlineStr">
        <is>
          <t>Дебетовое сальдо счёта 62</t>
        </is>
      </c>
    </row>
    <row r="22">
      <c r="A22" s="30" t="inlineStr">
        <is>
          <t>Запасы</t>
        </is>
      </c>
      <c r="B22" s="31" t="inlineStr">
        <is>
          <t>Баланс</t>
        </is>
      </c>
      <c r="C22" s="31" t="inlineStr">
        <is>
          <t>Активы</t>
        </is>
      </c>
      <c r="D22" s="31" t="inlineStr">
        <is>
          <t>Товары и материалы по себестоимости, неликвид уценён</t>
        </is>
      </c>
      <c r="E22" s="31" t="inlineStr">
        <is>
          <t>Сальдо счетов 41 и 10</t>
        </is>
      </c>
    </row>
    <row r="23">
      <c r="A23" s="30" t="inlineStr">
        <is>
          <t>Основные средства</t>
        </is>
      </c>
      <c r="B23" s="31" t="inlineStr">
        <is>
          <t>Баланс</t>
        </is>
      </c>
      <c r="C23" s="31" t="inlineStr">
        <is>
          <t>Активы</t>
        </is>
      </c>
      <c r="D23" s="31" t="inlineStr">
        <is>
          <t>Оборудование, транспорт, техника за минусом амортизации</t>
        </is>
      </c>
      <c r="E23" s="31" t="inlineStr">
        <is>
          <t>Сальдо счёта 01 минус сальдо счёта 02</t>
        </is>
      </c>
    </row>
    <row r="24">
      <c r="A24" s="30" t="inlineStr">
        <is>
          <t>Кредиторская задолженность</t>
        </is>
      </c>
      <c r="B24" s="31" t="inlineStr">
        <is>
          <t>Баланс</t>
        </is>
      </c>
      <c r="C24" s="31" t="inlineStr">
        <is>
          <t>Пассивы</t>
        </is>
      </c>
      <c r="D24" s="31" t="inlineStr">
        <is>
          <t>Долги поставщикам</t>
        </is>
      </c>
      <c r="E24" s="31" t="inlineStr">
        <is>
          <t>Кредитовое сальдо счёта 60</t>
        </is>
      </c>
    </row>
    <row r="25">
      <c r="A25" s="30" t="inlineStr">
        <is>
          <t>Налоги к уплате</t>
        </is>
      </c>
      <c r="B25" s="31" t="inlineStr">
        <is>
          <t>Баланс</t>
        </is>
      </c>
      <c r="C25" s="31" t="inlineStr">
        <is>
          <t>Пассивы</t>
        </is>
      </c>
      <c r="D25" s="31" t="inlineStr">
        <is>
          <t>Начисленные и не уплаченные налоги и взносы</t>
        </is>
      </c>
      <c r="E25" s="31" t="inlineStr">
        <is>
          <t>Кредитовое сальдо счетов 68 и 69</t>
        </is>
      </c>
    </row>
    <row r="26">
      <c r="A26" s="30" t="inlineStr">
        <is>
          <t>Кредиты и займы</t>
        </is>
      </c>
      <c r="B26" s="31" t="inlineStr">
        <is>
          <t>Баланс</t>
        </is>
      </c>
      <c r="C26" s="31" t="inlineStr">
        <is>
          <t>Пассивы</t>
        </is>
      </c>
      <c r="D26" s="31" t="inlineStr">
        <is>
          <t>Остаток долга по кредитам и займам</t>
        </is>
      </c>
      <c r="E26" s="31" t="inlineStr">
        <is>
          <t>Сальдо счетов 66 и 67</t>
        </is>
      </c>
    </row>
    <row r="27">
      <c r="A27" s="30" t="inlineStr">
        <is>
          <t>Нераспределённая прибыль</t>
        </is>
      </c>
      <c r="B27" s="31" t="inlineStr">
        <is>
          <t>Баланс</t>
        </is>
      </c>
      <c r="C27" s="31" t="inlineStr">
        <is>
          <t>Капитал</t>
        </is>
      </c>
      <c r="D27" s="31" t="inlineStr">
        <is>
          <t>Накопленная прибыль минус дивиденды</t>
        </is>
      </c>
      <c r="E27" s="31" t="inlineStr">
        <is>
          <t>Сальдо счёта 84 плюс прибыль текущего года (счёт 99)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Бюро агентов</dc:creator>
  <dc:title xmlns:dc="http://purl.org/dc/elements/1.1/">Шаблон управленческой отчётности: ОПиУ, ДДС, баланс и проверки</dc:title>
  <dc:description xmlns:dc="http://purl.org/dc/elements/1.1/">Демо-данные ООО «Ромашка», цифры условные. buroagentov.ru</dc:description>
  <dc:subject xmlns:dc="http://purl.org/dc/elements/1.1/">Формы управленческой отчётности</dc:subject>
  <dcterms:created xmlns:dcterms="http://purl.org/dc/terms/" xmlns:xsi="http://www.w3.org/2001/XMLSchema-instance" xsi:type="dcterms:W3CDTF">2026-10-17T07:00:05Z</dcterms:created>
  <dcterms:modified xmlns:dcterms="http://purl.org/dc/terms/" xmlns:xsi="http://www.w3.org/2001/XMLSchema-instance" xsi:type="dcterms:W3CDTF">2026-10-17T07:00:05Z</dcterms:modified>
  <cp:lastModifiedBy>Бюро агентов</cp:lastModifiedBy>
  <cp:keywords>управленческая отчётность, ОПиУ, ДДС, управленческий баланс, шаблон</cp:keywords>
</cp:coreProperties>
</file>